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EAA" sheetId="1" r:id="rId1"/>
  </sheets>
  <externalReferences>
    <externalReference r:id="rId2"/>
  </externalReferences>
  <definedNames>
    <definedName name="_xlnm.Print_Area" localSheetId="0">EAA!$A$1:$I$44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D33" i="1"/>
  <c r="G33" i="1" s="1"/>
  <c r="H33" i="1" s="1"/>
  <c r="H32" i="1"/>
  <c r="G31" i="1"/>
  <c r="H31" i="1" s="1"/>
  <c r="G30" i="1"/>
  <c r="H30" i="1" s="1"/>
  <c r="G29" i="1"/>
  <c r="H29" i="1" s="1"/>
  <c r="G28" i="1"/>
  <c r="H28" i="1" s="1"/>
  <c r="D27" i="1"/>
  <c r="G27" i="1" s="1"/>
  <c r="H27" i="1" s="1"/>
  <c r="D26" i="1"/>
  <c r="G26" i="1" s="1"/>
  <c r="H26" i="1" s="1"/>
  <c r="F24" i="1"/>
  <c r="E24" i="1"/>
  <c r="D22" i="1"/>
  <c r="G22" i="1" s="1"/>
  <c r="D21" i="1"/>
  <c r="G21" i="1" s="1"/>
  <c r="D20" i="1"/>
  <c r="G20" i="1" s="1"/>
  <c r="D19" i="1"/>
  <c r="D14" i="1" s="1"/>
  <c r="K18" i="1"/>
  <c r="G18" i="1"/>
  <c r="H18" i="1" s="1"/>
  <c r="K17" i="1"/>
  <c r="H17" i="1"/>
  <c r="G17" i="1"/>
  <c r="G16" i="1"/>
  <c r="K16" i="1" s="1"/>
  <c r="F14" i="1"/>
  <c r="E14" i="1"/>
  <c r="E12" i="1" s="1"/>
  <c r="F12" i="1"/>
  <c r="K22" i="1" l="1"/>
  <c r="H22" i="1"/>
  <c r="K34" i="1"/>
  <c r="H34" i="1"/>
  <c r="G14" i="1"/>
  <c r="H14" i="1" s="1"/>
  <c r="K20" i="1"/>
  <c r="H20" i="1"/>
  <c r="H21" i="1"/>
  <c r="K21" i="1"/>
  <c r="H16" i="1"/>
  <c r="D24" i="1"/>
  <c r="G24" i="1" s="1"/>
  <c r="H24" i="1" s="1"/>
  <c r="G19" i="1"/>
  <c r="D12" i="1" l="1"/>
  <c r="G12" i="1" s="1"/>
  <c r="H12" i="1" s="1"/>
  <c r="H19" i="1"/>
  <c r="K19" i="1"/>
</calcChain>
</file>

<file path=xl/sharedStrings.xml><?xml version="1.0" encoding="utf-8"?>
<sst xmlns="http://schemas.openxmlformats.org/spreadsheetml/2006/main" count="35" uniqueCount="34">
  <si>
    <t>ESTADO ANALÍTICO DEL ACTIVO</t>
  </si>
  <si>
    <t>Al 30 de Junio del 2018</t>
  </si>
  <si>
    <t>(Pesos)</t>
  </si>
  <si>
    <t>Ente Público:</t>
  </si>
  <si>
    <t>INSTITUTO TECNOLÓGICO SUPERIOR DE PURÍSIMA DEL RINCÓN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</si>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</sst>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3" fontId="2" fillId="0" borderId="0" xfId="0" applyNumberFormat="1" applyFont="1" applyAlignment="1">
      <alignment horizontal="center" vertical="center"/>
    </xf>
    <xf numFmtId="3" fontId="4" fillId="3" borderId="0" xfId="1" applyNumberFormat="1" applyFont="1" applyFill="1" applyBorder="1" applyAlignment="1" applyProtection="1">
      <alignment horizontal="center" vertical="center"/>
      <protection locked="0"/>
    </xf>
    <xf numFmtId="3" fontId="4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457199</xdr:colOff>
      <xdr:row>39</xdr:row>
      <xdr:rowOff>171449</xdr:rowOff>
    </xdr:from>
    <xdr:to>
      <xdr:col>2</xdr:col>
      <xdr:colOff>2562224</xdr:colOff>
      <xdr:row>42</xdr:row>
      <xdr:rowOff>161924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2924" y="7143749"/>
          <a:ext cx="2943225" cy="962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Dra.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5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5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1266820</xdr:colOff>
      <xdr:row>39</xdr:row>
      <xdr:rowOff>169062</xdr:rowOff>
    </xdr:from>
    <xdr:to>
      <xdr:col>7</xdr:col>
      <xdr:colOff>202524</xdr:colOff>
      <xdr:row>42</xdr:row>
      <xdr:rowOff>7136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458070" y="7141362"/>
          <a:ext cx="320290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5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C.P.</a:t>
          </a:r>
          <a:r>
            <a:rPr lang="es-MX" sz="105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5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2do%20Trimestre%202018/Estados%20Fros%20y%20Pptales%202017%20Junio%202018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BMu"/>
      <sheetName val="BInmu"/>
    </sheetNames>
    <sheetDataSet>
      <sheetData sheetId="0"/>
      <sheetData sheetId="1">
        <row r="16">
          <cell r="D16">
            <v>22459228.91</v>
          </cell>
        </row>
        <row r="17">
          <cell r="D17">
            <v>26288.45</v>
          </cell>
        </row>
        <row r="18">
          <cell r="D18">
            <v>19762159.350000001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abSelected="1" view="pageLayout" topLeftCell="A19" zoomScaleNormal="85" workbookViewId="0">
      <selection activeCell="D34" sqref="D34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8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ht="9" customHeigh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ht="3" customHeigh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ht="3" customHeigh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73377201.739999995</v>
      </c>
      <c r="E12" s="31">
        <f>+E14+E24</f>
        <v>119940252.30999999</v>
      </c>
      <c r="F12" s="31">
        <f>+F14+F24</f>
        <v>86497918.010000005</v>
      </c>
      <c r="G12" s="32">
        <f>D12+E12-F12</f>
        <v>106819536.03999998</v>
      </c>
      <c r="H12" s="32">
        <f>(G12-D12)</f>
        <v>33442334.299999982</v>
      </c>
      <c r="I12" s="33"/>
      <c r="J12" s="5"/>
      <c r="K12" s="5"/>
    </row>
    <row r="13" spans="1:11" s="6" customFormat="1" ht="5.0999999999999996" customHeight="1" x14ac:dyDescent="0.2">
      <c r="A13" s="29"/>
      <c r="B13" s="34"/>
      <c r="C13" s="34"/>
      <c r="D13" s="31"/>
      <c r="E13" s="31"/>
      <c r="F13" s="31"/>
      <c r="G13" s="31"/>
      <c r="H13" s="31"/>
      <c r="I13" s="33"/>
      <c r="J13" s="5"/>
      <c r="K13" s="5"/>
    </row>
    <row r="14" spans="1:11" s="6" customFormat="1" x14ac:dyDescent="0.2">
      <c r="A14" s="35"/>
      <c r="B14" s="36" t="s">
        <v>14</v>
      </c>
      <c r="C14" s="36"/>
      <c r="D14" s="37">
        <f>SUM(D16:D22)</f>
        <v>23366870.550000001</v>
      </c>
      <c r="E14" s="37">
        <f>SUM(E16:E22)</f>
        <v>105378724.16999999</v>
      </c>
      <c r="F14" s="37">
        <f>SUM(F16:F22)</f>
        <v>86497918.010000005</v>
      </c>
      <c r="G14" s="32">
        <f>D14+E14-F14</f>
        <v>42247676.709999979</v>
      </c>
      <c r="H14" s="32">
        <f>+G14-D14</f>
        <v>18880806.159999978</v>
      </c>
      <c r="I14" s="38"/>
      <c r="J14" s="5"/>
      <c r="K14" s="39"/>
    </row>
    <row r="15" spans="1:11" s="6" customFormat="1" ht="5.0999999999999996" customHeight="1" x14ac:dyDescent="0.2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">
      <c r="A16" s="40"/>
      <c r="B16" s="44" t="s">
        <v>15</v>
      </c>
      <c r="C16" s="44"/>
      <c r="D16" s="45">
        <v>15426523.51</v>
      </c>
      <c r="E16" s="45">
        <v>74806924.599999994</v>
      </c>
      <c r="F16" s="45">
        <v>67774219.200000003</v>
      </c>
      <c r="G16" s="45">
        <f>D16+E16-F16</f>
        <v>22459228.909999996</v>
      </c>
      <c r="H16" s="45">
        <f>-(G16-D16)</f>
        <v>-7032705.3999999966</v>
      </c>
      <c r="I16" s="43"/>
      <c r="J16" s="5"/>
      <c r="K16" s="39" t="str">
        <f>IF(G16=[1]ESF!D16," ","Error")</f>
        <v xml:space="preserve"> </v>
      </c>
    </row>
    <row r="17" spans="1:14" s="6" customFormat="1" ht="19.5" customHeight="1" x14ac:dyDescent="0.2">
      <c r="A17" s="40"/>
      <c r="B17" s="44" t="s">
        <v>16</v>
      </c>
      <c r="C17" s="44"/>
      <c r="D17" s="45">
        <v>3530.66</v>
      </c>
      <c r="E17" s="45">
        <v>14342031.130000001</v>
      </c>
      <c r="F17" s="45">
        <v>14319273.34</v>
      </c>
      <c r="G17" s="45">
        <f>D17+E17-F17</f>
        <v>26288.450000001118</v>
      </c>
      <c r="H17" s="45">
        <f>G17-D17</f>
        <v>22757.790000001118</v>
      </c>
      <c r="I17" s="43"/>
      <c r="J17" s="5"/>
      <c r="K17" s="39" t="str">
        <f>IF(G17=[1]ESF!D17," ","Error")</f>
        <v>Error</v>
      </c>
    </row>
    <row r="18" spans="1:14" s="6" customFormat="1" ht="19.5" customHeight="1" x14ac:dyDescent="0.2">
      <c r="A18" s="40"/>
      <c r="B18" s="44" t="s">
        <v>17</v>
      </c>
      <c r="C18" s="44"/>
      <c r="D18" s="45">
        <v>7936816.3799999999</v>
      </c>
      <c r="E18" s="45">
        <v>16229768.439999999</v>
      </c>
      <c r="F18" s="45">
        <v>4404425.47</v>
      </c>
      <c r="G18" s="45">
        <f>D18+E18-F18</f>
        <v>19762159.350000001</v>
      </c>
      <c r="H18" s="45">
        <f>G18-D18</f>
        <v>11825342.970000003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">
      <c r="A19" s="40"/>
      <c r="B19" s="44" t="s">
        <v>18</v>
      </c>
      <c r="C19" s="44"/>
      <c r="D19" s="46">
        <f>+[1]ESF!E19</f>
        <v>0</v>
      </c>
      <c r="E19" s="46">
        <v>0</v>
      </c>
      <c r="F19" s="46">
        <v>0</v>
      </c>
      <c r="G19" s="47">
        <f>+D19+E19-F19</f>
        <v>0</v>
      </c>
      <c r="H19" s="47">
        <f>+G19-D19</f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">
      <c r="A20" s="40"/>
      <c r="B20" s="44" t="s">
        <v>20</v>
      </c>
      <c r="C20" s="44"/>
      <c r="D20" s="46">
        <f>+[1]ESF!E20</f>
        <v>0</v>
      </c>
      <c r="E20" s="46">
        <v>0</v>
      </c>
      <c r="F20" s="46">
        <v>0</v>
      </c>
      <c r="G20" s="47">
        <f>+D20+E20-F20</f>
        <v>0</v>
      </c>
      <c r="H20" s="47">
        <f>+G20-D20</f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">
      <c r="A21" s="40"/>
      <c r="B21" s="44" t="s">
        <v>21</v>
      </c>
      <c r="C21" s="44"/>
      <c r="D21" s="46">
        <f>+[1]ESF!E21</f>
        <v>0</v>
      </c>
      <c r="E21" s="46">
        <v>0</v>
      </c>
      <c r="F21" s="46">
        <v>0</v>
      </c>
      <c r="G21" s="47">
        <f>+D21+E21-F21</f>
        <v>0</v>
      </c>
      <c r="H21" s="47">
        <f>+G21-D21</f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">
      <c r="A22" s="40"/>
      <c r="B22" s="44" t="s">
        <v>22</v>
      </c>
      <c r="C22" s="44"/>
      <c r="D22" s="46">
        <f>+[1]ESF!E22</f>
        <v>0</v>
      </c>
      <c r="E22" s="46">
        <v>0</v>
      </c>
      <c r="F22" s="46">
        <v>0</v>
      </c>
      <c r="G22" s="47">
        <f>+D22+E22-F22</f>
        <v>0</v>
      </c>
      <c r="H22" s="47">
        <f>+G22-D22</f>
        <v>0</v>
      </c>
      <c r="I22" s="43"/>
      <c r="K22" s="39" t="str">
        <f>IF(G22=[1]ESF!D22," ","Error")</f>
        <v xml:space="preserve"> </v>
      </c>
    </row>
    <row r="23" spans="1:14" x14ac:dyDescent="0.2">
      <c r="A23" s="40"/>
      <c r="B23" s="48"/>
      <c r="C23" s="48"/>
      <c r="D23" s="49"/>
      <c r="E23" s="49"/>
      <c r="F23" s="49"/>
      <c r="G23" s="49"/>
      <c r="H23" s="49"/>
      <c r="I23" s="43"/>
      <c r="K23" s="39"/>
    </row>
    <row r="24" spans="1:14" x14ac:dyDescent="0.2">
      <c r="A24" s="35"/>
      <c r="B24" s="36" t="s">
        <v>23</v>
      </c>
      <c r="C24" s="36"/>
      <c r="D24" s="37">
        <f>+D26+D27+D28+D29+D30+D31+D32+D33+D34</f>
        <v>50010331.189999998</v>
      </c>
      <c r="E24" s="37">
        <f>SUM(E26:E34)</f>
        <v>14561528.140000001</v>
      </c>
      <c r="F24" s="37">
        <f>SUM(F26:F34)</f>
        <v>0</v>
      </c>
      <c r="G24" s="32">
        <f>D24+E24-F24</f>
        <v>64571859.329999998</v>
      </c>
      <c r="H24" s="32">
        <f>-(-G24+D24)</f>
        <v>14561528.140000001</v>
      </c>
      <c r="I24" s="38"/>
      <c r="K24" s="39"/>
    </row>
    <row r="25" spans="1:14" ht="5.0999999999999996" customHeight="1" x14ac:dyDescent="0.2">
      <c r="A25" s="40"/>
      <c r="B25" s="41"/>
      <c r="C25" s="48"/>
      <c r="D25" s="42"/>
      <c r="E25" s="42"/>
      <c r="F25" s="42"/>
      <c r="G25" s="42"/>
      <c r="H25" s="42"/>
      <c r="I25" s="43"/>
      <c r="K25" s="39"/>
    </row>
    <row r="26" spans="1:14" ht="19.5" customHeight="1" x14ac:dyDescent="0.2">
      <c r="A26" s="40"/>
      <c r="B26" s="44" t="s">
        <v>24</v>
      </c>
      <c r="C26" s="44"/>
      <c r="D26" s="46">
        <f>+[1]ESF!E29</f>
        <v>0</v>
      </c>
      <c r="E26" s="46">
        <v>0</v>
      </c>
      <c r="F26" s="46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ht="19.5" customHeight="1" x14ac:dyDescent="0.2">
      <c r="A27" s="40"/>
      <c r="B27" s="44" t="s">
        <v>25</v>
      </c>
      <c r="C27" s="44"/>
      <c r="D27" s="46">
        <f>+[1]ESF!E30</f>
        <v>0</v>
      </c>
      <c r="E27" s="46">
        <v>0</v>
      </c>
      <c r="F27" s="46">
        <v>0</v>
      </c>
      <c r="G27" s="47">
        <f t="shared" ref="G27:G34" si="0">+D27+E27-F27</f>
        <v>0</v>
      </c>
      <c r="H27" s="47">
        <f t="shared" ref="H27:H34" si="1">+G27-D27</f>
        <v>0</v>
      </c>
      <c r="I27" s="43"/>
      <c r="K27" s="39"/>
    </row>
    <row r="28" spans="1:14" ht="19.5" customHeight="1" x14ac:dyDescent="0.2">
      <c r="A28" s="40"/>
      <c r="B28" s="44" t="s">
        <v>26</v>
      </c>
      <c r="C28" s="44"/>
      <c r="D28" s="45">
        <v>44611515.539999999</v>
      </c>
      <c r="E28" s="45">
        <v>13009858.140000001</v>
      </c>
      <c r="F28" s="45">
        <v>0</v>
      </c>
      <c r="G28" s="45">
        <f>D28+E28-F28</f>
        <v>57621373.68</v>
      </c>
      <c r="H28" s="47">
        <f>+G28-D28</f>
        <v>13009858.140000001</v>
      </c>
      <c r="I28" s="43"/>
      <c r="K28" s="39"/>
    </row>
    <row r="29" spans="1:14" ht="19.5" customHeight="1" x14ac:dyDescent="0.2">
      <c r="A29" s="40"/>
      <c r="B29" s="44" t="s">
        <v>27</v>
      </c>
      <c r="C29" s="44"/>
      <c r="D29" s="45">
        <v>6874693.79</v>
      </c>
      <c r="E29" s="45">
        <v>1551670</v>
      </c>
      <c r="F29" s="45">
        <v>0</v>
      </c>
      <c r="G29" s="45">
        <f>D29+E29-F29</f>
        <v>8426363.7899999991</v>
      </c>
      <c r="H29" s="47">
        <f>+G29-D29</f>
        <v>1551669.9999999991</v>
      </c>
      <c r="I29" s="43"/>
      <c r="K29" s="39"/>
    </row>
    <row r="30" spans="1:14" ht="19.5" customHeight="1" x14ac:dyDescent="0.2">
      <c r="A30" s="40"/>
      <c r="B30" s="44" t="s">
        <v>28</v>
      </c>
      <c r="C30" s="44"/>
      <c r="D30" s="45">
        <v>0</v>
      </c>
      <c r="E30" s="46">
        <v>0</v>
      </c>
      <c r="F30" s="46">
        <v>0</v>
      </c>
      <c r="G30" s="47">
        <f t="shared" si="0"/>
        <v>0</v>
      </c>
      <c r="H30" s="47">
        <f t="shared" si="1"/>
        <v>0</v>
      </c>
      <c r="I30" s="43"/>
      <c r="K30" s="39"/>
    </row>
    <row r="31" spans="1:14" ht="19.5" customHeight="1" x14ac:dyDescent="0.2">
      <c r="A31" s="40"/>
      <c r="B31" s="44" t="s">
        <v>29</v>
      </c>
      <c r="C31" s="44"/>
      <c r="D31" s="45">
        <v>-1475878.18</v>
      </c>
      <c r="E31" s="46">
        <v>0</v>
      </c>
      <c r="F31" s="46">
        <v>0</v>
      </c>
      <c r="G31" s="45">
        <f t="shared" si="0"/>
        <v>-1475878.18</v>
      </c>
      <c r="H31" s="47">
        <f t="shared" si="1"/>
        <v>0</v>
      </c>
      <c r="I31" s="43"/>
      <c r="K31" s="39"/>
    </row>
    <row r="32" spans="1:14" ht="19.5" customHeight="1" x14ac:dyDescent="0.2">
      <c r="A32" s="40"/>
      <c r="B32" s="44" t="s">
        <v>30</v>
      </c>
      <c r="C32" s="44"/>
      <c r="D32" s="45">
        <v>0.04</v>
      </c>
      <c r="E32" s="46">
        <v>0</v>
      </c>
      <c r="F32" s="46">
        <v>0</v>
      </c>
      <c r="G32" s="45">
        <v>0.04</v>
      </c>
      <c r="H32" s="47">
        <f>-(G32-D32)</f>
        <v>0</v>
      </c>
      <c r="I32" s="43"/>
      <c r="K32" s="39"/>
    </row>
    <row r="33" spans="1:17" ht="19.5" customHeight="1" x14ac:dyDescent="0.2">
      <c r="A33" s="40"/>
      <c r="B33" s="44" t="s">
        <v>31</v>
      </c>
      <c r="C33" s="44"/>
      <c r="D33" s="46">
        <f>+[1]ESF!E36</f>
        <v>0</v>
      </c>
      <c r="E33" s="46">
        <v>0</v>
      </c>
      <c r="F33" s="46">
        <v>0</v>
      </c>
      <c r="G33" s="47">
        <f t="shared" si="0"/>
        <v>0</v>
      </c>
      <c r="H33" s="47">
        <f t="shared" si="1"/>
        <v>0</v>
      </c>
      <c r="I33" s="43"/>
      <c r="K33" s="39"/>
    </row>
    <row r="34" spans="1:17" ht="19.5" customHeight="1" x14ac:dyDescent="0.2">
      <c r="A34" s="40"/>
      <c r="B34" s="44" t="s">
        <v>32</v>
      </c>
      <c r="C34" s="44"/>
      <c r="D34" s="46">
        <f>+[1]ESF!E37</f>
        <v>0</v>
      </c>
      <c r="E34" s="46">
        <v>0</v>
      </c>
      <c r="F34" s="46">
        <v>0</v>
      </c>
      <c r="G34" s="47">
        <f t="shared" si="0"/>
        <v>0</v>
      </c>
      <c r="H34" s="47">
        <f t="shared" si="1"/>
        <v>0</v>
      </c>
      <c r="I34" s="43"/>
      <c r="K34" s="39" t="str">
        <f>IF(G34=[1]ESF!D37," ","error")</f>
        <v xml:space="preserve"> </v>
      </c>
    </row>
    <row r="35" spans="1:17" x14ac:dyDescent="0.2">
      <c r="A35" s="40"/>
      <c r="B35" s="48"/>
      <c r="C35" s="48"/>
      <c r="D35" s="50"/>
      <c r="E35" s="51"/>
      <c r="F35" s="51"/>
      <c r="G35" s="51"/>
      <c r="H35" s="51"/>
      <c r="I35" s="43"/>
      <c r="K35" s="39"/>
    </row>
    <row r="36" spans="1:17" ht="6" customHeight="1" x14ac:dyDescent="0.2">
      <c r="A36" s="52"/>
      <c r="B36" s="53"/>
      <c r="C36" s="53"/>
      <c r="D36" s="53"/>
      <c r="E36" s="53"/>
      <c r="F36" s="53"/>
      <c r="G36" s="53"/>
      <c r="H36" s="53"/>
      <c r="I36" s="54"/>
    </row>
    <row r="37" spans="1:17" ht="6" customHeight="1" x14ac:dyDescent="0.2">
      <c r="A37" s="55"/>
      <c r="B37" s="56"/>
      <c r="C37" s="57"/>
      <c r="E37" s="55"/>
      <c r="F37" s="55"/>
      <c r="G37" s="55"/>
      <c r="H37" s="55"/>
      <c r="I37" s="55"/>
    </row>
    <row r="38" spans="1:17" ht="15" customHeight="1" x14ac:dyDescent="0.2">
      <c r="A38" s="6"/>
      <c r="B38" s="59" t="s">
        <v>33</v>
      </c>
      <c r="C38" s="59"/>
      <c r="D38" s="59"/>
      <c r="E38" s="59"/>
      <c r="F38" s="59"/>
      <c r="G38" s="59"/>
      <c r="H38" s="59"/>
      <c r="I38" s="60"/>
      <c r="J38" s="60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60"/>
      <c r="C39" s="61"/>
      <c r="D39" s="62"/>
      <c r="E39" s="62"/>
      <c r="F39" s="6"/>
      <c r="G39" s="63"/>
      <c r="H39" s="61"/>
      <c r="I39" s="62"/>
      <c r="J39" s="62"/>
      <c r="K39" s="6"/>
      <c r="L39" s="6"/>
      <c r="M39" s="6"/>
      <c r="N39" s="6"/>
      <c r="O39" s="6"/>
      <c r="P39" s="6"/>
      <c r="Q39" s="6"/>
    </row>
    <row r="40" spans="1:17" ht="50.1" customHeight="1" x14ac:dyDescent="0.2">
      <c r="A40" s="6"/>
      <c r="B40" s="64"/>
      <c r="C40" s="64"/>
      <c r="D40" s="62"/>
      <c r="E40" s="65"/>
      <c r="F40" s="65"/>
      <c r="G40" s="65"/>
      <c r="H40" s="65"/>
      <c r="I40" s="62"/>
      <c r="J40" s="62"/>
      <c r="K40" s="6"/>
      <c r="L40" s="6"/>
      <c r="M40" s="6"/>
      <c r="N40" s="6"/>
      <c r="O40" s="6"/>
      <c r="P40" s="6"/>
      <c r="Q40" s="6"/>
    </row>
    <row r="41" spans="1:17" ht="14.1" customHeight="1" x14ac:dyDescent="0.2">
      <c r="A41" s="6"/>
      <c r="B41" s="66"/>
      <c r="C41" s="66"/>
      <c r="D41" s="67"/>
      <c r="E41" s="66"/>
      <c r="F41" s="66"/>
      <c r="G41" s="68"/>
      <c r="H41" s="68"/>
      <c r="I41" s="69"/>
      <c r="J41" s="6"/>
      <c r="P41" s="6"/>
      <c r="Q41" s="6"/>
    </row>
    <row r="42" spans="1:17" ht="14.1" customHeight="1" x14ac:dyDescent="0.2">
      <c r="A42" s="6"/>
      <c r="B42" s="70"/>
      <c r="C42" s="70"/>
      <c r="D42" s="71"/>
      <c r="E42" s="70"/>
      <c r="F42" s="70"/>
      <c r="G42" s="68"/>
      <c r="H42" s="68"/>
      <c r="I42" s="69"/>
      <c r="J42" s="6"/>
      <c r="P42" s="6"/>
      <c r="Q42" s="6"/>
    </row>
    <row r="43" spans="1:17" x14ac:dyDescent="0.2">
      <c r="B43" s="6"/>
      <c r="C43" s="6"/>
      <c r="D43" s="72"/>
      <c r="E43" s="6"/>
      <c r="F43" s="6"/>
      <c r="G43" s="6"/>
      <c r="H43" s="6"/>
    </row>
    <row r="44" spans="1:17" x14ac:dyDescent="0.2">
      <c r="B44" s="6"/>
      <c r="C44" s="6"/>
      <c r="D44" s="72"/>
      <c r="E44" s="6"/>
      <c r="F44" s="6"/>
      <c r="G44" s="6"/>
    </row>
  </sheetData>
  <sheetProtection formatCells="0" selectLockedCells="1"/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rintOptions verticalCentered="1"/>
  <pageMargins left="0.35" right="0" top="0.39" bottom="0.59055118110236227" header="0" footer="0"/>
  <pageSetup scale="51" orientation="landscape" r:id="rId1"/>
  <headerFooter>
    <oddFooter>&amp;CPágina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2018-07-06T13:19:40Z</dcterms:created>
  <dcterms:modified xsi:type="dcterms:W3CDTF">2018-07-06T13:19:46Z</dcterms:modified>
</cp:coreProperties>
</file>