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ras\Documents\ITESP\2018\Estados Financieros\2do Trimestre 2018\Publicacion\"/>
    </mc:Choice>
  </mc:AlternateContent>
  <bookViews>
    <workbookView xWindow="0" yWindow="0" windowWidth="28800" windowHeight="11730"/>
  </bookViews>
  <sheets>
    <sheet name="EAA" sheetId="1" r:id="rId1"/>
  </sheets>
  <externalReferences>
    <externalReference r:id="rId2"/>
  </externalReferences>
  <definedNames>
    <definedName name="_xlnm.Print_Area" localSheetId="0">EAA!$A$1:$I$44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G34" i="1" s="1"/>
  <c r="D33" i="1"/>
  <c r="G33" i="1" s="1"/>
  <c r="H33" i="1" s="1"/>
  <c r="H32" i="1"/>
  <c r="G31" i="1"/>
  <c r="H31" i="1" s="1"/>
  <c r="G30" i="1"/>
  <c r="H30" i="1" s="1"/>
  <c r="G29" i="1"/>
  <c r="H29" i="1" s="1"/>
  <c r="G28" i="1"/>
  <c r="H28" i="1" s="1"/>
  <c r="D27" i="1"/>
  <c r="G27" i="1" s="1"/>
  <c r="H27" i="1" s="1"/>
  <c r="D26" i="1"/>
  <c r="G26" i="1" s="1"/>
  <c r="H26" i="1" s="1"/>
  <c r="F24" i="1"/>
  <c r="E24" i="1"/>
  <c r="D22" i="1"/>
  <c r="G22" i="1" s="1"/>
  <c r="D21" i="1"/>
  <c r="G21" i="1" s="1"/>
  <c r="D20" i="1"/>
  <c r="G20" i="1" s="1"/>
  <c r="D19" i="1"/>
  <c r="D14" i="1" s="1"/>
  <c r="K18" i="1"/>
  <c r="G18" i="1"/>
  <c r="H18" i="1" s="1"/>
  <c r="K17" i="1"/>
  <c r="H17" i="1"/>
  <c r="G17" i="1"/>
  <c r="G16" i="1"/>
  <c r="K16" i="1" s="1"/>
  <c r="F14" i="1"/>
  <c r="E14" i="1"/>
  <c r="E12" i="1" s="1"/>
  <c r="F12" i="1"/>
  <c r="K22" i="1" l="1"/>
  <c r="H22" i="1"/>
  <c r="K34" i="1"/>
  <c r="H34" i="1"/>
  <c r="G14" i="1"/>
  <c r="H14" i="1" s="1"/>
  <c r="K20" i="1"/>
  <c r="H20" i="1"/>
  <c r="H21" i="1"/>
  <c r="K21" i="1"/>
  <c r="H16" i="1"/>
  <c r="D24" i="1"/>
  <c r="G24" i="1" s="1"/>
  <c r="H24" i="1" s="1"/>
  <c r="G19" i="1"/>
  <c r="D12" i="1" l="1"/>
  <c r="G12" i="1" s="1"/>
  <c r="H12" i="1" s="1"/>
  <c r="H19" i="1"/>
  <c r="K19" i="1"/>
</calcChain>
</file>

<file path=xl/sharedStrings.xml><?xml version="1.0" encoding="utf-8"?>
<sst xmlns="http://schemas.openxmlformats.org/spreadsheetml/2006/main" count="35" uniqueCount="34">
  <si>
    <t>ESTADO ANALÍTICO DEL ACTIVO</t>
  </si>
  <si>
    <t>Al 30 de Junio del 2018</t>
  </si>
  <si>
    <t>(Pesos)</t>
  </si>
  <si>
    <t>Ente Público:</t>
  </si>
  <si>
    <t>INSTITUTO TECNOLÓGICO SUPERIOR DE PURÍSIMA DEL RINCÓN</t>
  </si>
  <si>
    <t>Concepto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</si>
  <si>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</si>
  <si>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</si>
  <si>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</si>
  <si>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</si>
  <si>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</si>
  <si>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</si>
  <si>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</si>
  <si>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</si>
  <si>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</si>
  <si>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</si>
  <si>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</si>
  <si>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</si>
  <si>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</si>
  <si>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 xml:space="preserve">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</si>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</sst>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/>
  </cellStyleXfs>
  <cellXfs count="73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3" fillId="3" borderId="0" xfId="0" applyFont="1" applyFill="1" applyBorder="1" applyAlignment="1"/>
    <xf numFmtId="0" fontId="2" fillId="3" borderId="0" xfId="0" applyFont="1" applyFill="1"/>
    <xf numFmtId="0" fontId="2" fillId="3" borderId="0" xfId="0" applyFont="1" applyFill="1" applyBorder="1"/>
    <xf numFmtId="0" fontId="3" fillId="2" borderId="0" xfId="2" applyFont="1" applyFill="1" applyBorder="1" applyAlignment="1">
      <alignment horizontal="center"/>
    </xf>
    <xf numFmtId="0" fontId="3" fillId="3" borderId="0" xfId="3" applyNumberFormat="1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right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 applyBorder="1" applyAlignment="1" applyProtection="1">
      <protection locked="0"/>
    </xf>
    <xf numFmtId="0" fontId="3" fillId="3" borderId="0" xfId="3" applyNumberFormat="1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5" fillId="3" borderId="0" xfId="0" applyFont="1" applyFill="1" applyBorder="1"/>
    <xf numFmtId="0" fontId="5" fillId="2" borderId="5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3" borderId="7" xfId="3" applyNumberFormat="1" applyFont="1" applyFill="1" applyBorder="1" applyAlignment="1">
      <alignment horizontal="center" vertical="center"/>
    </xf>
    <xf numFmtId="0" fontId="3" fillId="3" borderId="8" xfId="3" applyNumberFormat="1" applyFont="1" applyFill="1" applyBorder="1" applyAlignment="1">
      <alignment horizontal="center" vertical="center"/>
    </xf>
    <xf numFmtId="0" fontId="3" fillId="3" borderId="7" xfId="3" applyNumberFormat="1" applyFont="1" applyFill="1" applyBorder="1" applyAlignment="1">
      <alignment horizontal="center" vertical="top"/>
    </xf>
    <xf numFmtId="0" fontId="3" fillId="3" borderId="0" xfId="3" applyNumberFormat="1" applyFont="1" applyFill="1" applyBorder="1" applyAlignment="1">
      <alignment horizontal="center" vertical="top"/>
    </xf>
    <xf numFmtId="0" fontId="3" fillId="3" borderId="8" xfId="3" applyNumberFormat="1" applyFont="1" applyFill="1" applyBorder="1" applyAlignment="1">
      <alignment horizontal="center" vertical="top"/>
    </xf>
    <xf numFmtId="0" fontId="6" fillId="3" borderId="7" xfId="0" applyFont="1" applyFill="1" applyBorder="1" applyAlignment="1">
      <alignment vertical="top"/>
    </xf>
    <xf numFmtId="0" fontId="6" fillId="3" borderId="0" xfId="0" applyFont="1" applyFill="1" applyBorder="1" applyAlignment="1">
      <alignment horizontal="left" vertical="top"/>
    </xf>
    <xf numFmtId="3" fontId="6" fillId="3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6" fillId="3" borderId="8" xfId="0" applyFont="1" applyFill="1" applyBorder="1" applyAlignment="1">
      <alignment vertical="top"/>
    </xf>
    <xf numFmtId="0" fontId="6" fillId="3" borderId="0" xfId="0" applyFont="1" applyFill="1" applyBorder="1" applyAlignment="1">
      <alignment vertical="top"/>
    </xf>
    <xf numFmtId="0" fontId="7" fillId="3" borderId="7" xfId="0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 wrapText="1"/>
    </xf>
    <xf numFmtId="3" fontId="6" fillId="3" borderId="0" xfId="1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vertical="top"/>
    </xf>
    <xf numFmtId="0" fontId="8" fillId="3" borderId="0" xfId="0" applyFont="1" applyFill="1"/>
    <xf numFmtId="0" fontId="2" fillId="3" borderId="7" xfId="0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3" fontId="2" fillId="3" borderId="0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vertical="top"/>
    </xf>
    <xf numFmtId="0" fontId="2" fillId="3" borderId="0" xfId="0" applyFont="1" applyFill="1" applyBorder="1" applyAlignment="1">
      <alignment horizontal="left" vertical="top"/>
    </xf>
    <xf numFmtId="3" fontId="2" fillId="0" borderId="0" xfId="0" applyNumberFormat="1" applyFont="1" applyAlignment="1">
      <alignment horizontal="center" vertical="center"/>
    </xf>
    <xf numFmtId="3" fontId="4" fillId="3" borderId="0" xfId="1" applyNumberFormat="1" applyFont="1" applyFill="1" applyBorder="1" applyAlignment="1" applyProtection="1">
      <alignment horizontal="center" vertical="center"/>
      <protection locked="0"/>
    </xf>
    <xf numFmtId="3" fontId="4" fillId="3" borderId="0" xfId="1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top"/>
    </xf>
    <xf numFmtId="3" fontId="2" fillId="3" borderId="0" xfId="1" applyNumberFormat="1" applyFont="1" applyFill="1" applyBorder="1" applyAlignment="1">
      <alignment horizontal="center" vertical="center"/>
    </xf>
    <xf numFmtId="3" fontId="2" fillId="3" borderId="0" xfId="1" applyNumberFormat="1" applyFont="1" applyFill="1" applyBorder="1" applyAlignment="1">
      <alignment vertical="top"/>
    </xf>
    <xf numFmtId="3" fontId="2" fillId="3" borderId="0" xfId="0" applyNumberFormat="1" applyFont="1" applyFill="1" applyBorder="1" applyAlignment="1">
      <alignment vertical="top"/>
    </xf>
    <xf numFmtId="0" fontId="2" fillId="3" borderId="5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/>
    </xf>
    <xf numFmtId="0" fontId="2" fillId="3" borderId="0" xfId="0" applyFont="1" applyFill="1" applyAlignment="1"/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/>
    </xf>
    <xf numFmtId="0" fontId="9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vertical="top"/>
    </xf>
    <xf numFmtId="0" fontId="4" fillId="3" borderId="0" xfId="0" applyFont="1" applyFill="1" applyBorder="1"/>
    <xf numFmtId="43" fontId="4" fillId="3" borderId="0" xfId="1" applyFont="1" applyFill="1" applyBorder="1"/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Border="1" applyAlignment="1" applyProtection="1">
      <protection locked="0"/>
    </xf>
    <xf numFmtId="0" fontId="6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/>
    <xf numFmtId="0" fontId="2" fillId="0" borderId="0" xfId="0" applyFont="1" applyBorder="1" applyAlignment="1">
      <alignment horizontal="center"/>
    </xf>
    <xf numFmtId="0" fontId="3" fillId="3" borderId="0" xfId="0" applyFont="1" applyFill="1" applyBorder="1" applyAlignment="1">
      <alignment vertical="top"/>
    </xf>
    <xf numFmtId="0" fontId="3" fillId="3" borderId="0" xfId="0" applyFont="1" applyFill="1" applyBorder="1" applyAlignment="1" applyProtection="1">
      <alignment horizontal="center" vertical="top" wrapText="1"/>
      <protection locked="0"/>
    </xf>
    <xf numFmtId="0" fontId="4" fillId="3" borderId="0" xfId="0" applyFont="1" applyFill="1" applyBorder="1" applyAlignment="1">
      <alignment vertical="top" wrapText="1"/>
    </xf>
    <xf numFmtId="0" fontId="2" fillId="3" borderId="0" xfId="0" applyFont="1" applyFill="1" applyBorder="1" applyAlignment="1">
      <alignment horizontal="center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457199</xdr:colOff>
      <xdr:row>39</xdr:row>
      <xdr:rowOff>171449</xdr:rowOff>
    </xdr:from>
    <xdr:to>
      <xdr:col>2</xdr:col>
      <xdr:colOff>2562224</xdr:colOff>
      <xdr:row>42</xdr:row>
      <xdr:rowOff>161924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42924" y="7143749"/>
          <a:ext cx="2943225" cy="962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5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5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50" b="1">
              <a:latin typeface="Arial" pitchFamily="34" charset="0"/>
              <a:cs typeface="Arial" pitchFamily="34" charset="0"/>
            </a:rPr>
            <a:t>Dra.</a:t>
          </a:r>
          <a:r>
            <a:rPr lang="es-MX" sz="105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05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5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1266820</xdr:colOff>
      <xdr:row>39</xdr:row>
      <xdr:rowOff>169062</xdr:rowOff>
    </xdr:from>
    <xdr:to>
      <xdr:col>7</xdr:col>
      <xdr:colOff>202524</xdr:colOff>
      <xdr:row>42</xdr:row>
      <xdr:rowOff>7136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7458070" y="7141362"/>
          <a:ext cx="3202904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5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5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50" b="1">
              <a:latin typeface="Arial" pitchFamily="34" charset="0"/>
              <a:cs typeface="Arial" pitchFamily="34" charset="0"/>
            </a:rPr>
            <a:t>C.P.</a:t>
          </a:r>
          <a:r>
            <a:rPr lang="es-MX" sz="105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5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ras/Documents/ITESP/2018/Estados%20Financieros/2do%20Trimestre%202018/Estados%20Fros%20y%20Pptales%202017%20Junio%202018%20(Autoguardado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EAA"/>
      <sheetName val="EADP"/>
      <sheetName val="EVHP"/>
      <sheetName val="EFE"/>
      <sheetName val="PT_ESF_ECSF"/>
      <sheetName val="PC"/>
      <sheetName val="NOTAS"/>
      <sheetName val="EAI"/>
      <sheetName val="CAdmon"/>
      <sheetName val="COG"/>
      <sheetName val="CTG"/>
      <sheetName val="CFG"/>
      <sheetName val="EN"/>
      <sheetName val="ID"/>
      <sheetName val="IPF"/>
      <sheetName val="CProg"/>
      <sheetName val="PyPI"/>
      <sheetName val="IR "/>
      <sheetName val="Rel Cta Banc"/>
      <sheetName val="Esq Bur"/>
      <sheetName val="Ayudas"/>
      <sheetName val="Gto Federalizado"/>
      <sheetName val="BMu"/>
      <sheetName val="BInmu"/>
    </sheetNames>
    <sheetDataSet>
      <sheetData sheetId="0"/>
      <sheetData sheetId="1">
        <row r="16">
          <cell r="D16">
            <v>22459228.91</v>
          </cell>
        </row>
        <row r="17">
          <cell r="D17">
            <v>26288.45</v>
          </cell>
        </row>
        <row r="18">
          <cell r="D18">
            <v>19762159.350000001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0</v>
          </cell>
          <cell r="E21">
            <v>0</v>
          </cell>
        </row>
        <row r="22">
          <cell r="D22">
            <v>0</v>
          </cell>
          <cell r="E22">
            <v>0</v>
          </cell>
        </row>
        <row r="29">
          <cell r="E29">
            <v>0</v>
          </cell>
        </row>
        <row r="30">
          <cell r="E30">
            <v>0</v>
          </cell>
        </row>
        <row r="36">
          <cell r="E36">
            <v>0</v>
          </cell>
        </row>
        <row r="37">
          <cell r="D37">
            <v>0</v>
          </cell>
          <cell r="E3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showGridLines="0" tabSelected="1" view="pageLayout" topLeftCell="A19" zoomScaleNormal="85" workbookViewId="0">
      <selection activeCell="D34" sqref="D34"/>
    </sheetView>
  </sheetViews>
  <sheetFormatPr baseColWidth="10" defaultRowHeight="12.75" x14ac:dyDescent="0.2"/>
  <cols>
    <col min="1" max="1" width="1.140625" style="5" customWidth="1"/>
    <col min="2" max="2" width="11.7109375" style="5" customWidth="1"/>
    <col min="3" max="3" width="54.42578125" style="5" customWidth="1"/>
    <col min="4" max="4" width="19.140625" style="58" customWidth="1"/>
    <col min="5" max="5" width="19.28515625" style="5" customWidth="1"/>
    <col min="6" max="6" width="19" style="5" customWidth="1"/>
    <col min="7" max="7" width="21.28515625" style="5" customWidth="1"/>
    <col min="8" max="8" width="18.7109375" style="5" customWidth="1"/>
    <col min="9" max="9" width="1.140625" style="5" customWidth="1"/>
    <col min="10" max="16384" width="11.42578125" style="5"/>
  </cols>
  <sheetData>
    <row r="1" spans="1:11" s="6" customFormat="1" ht="9" customHeight="1" x14ac:dyDescent="0.2">
      <c r="A1" s="1"/>
      <c r="B1" s="2"/>
      <c r="C1" s="3"/>
      <c r="D1" s="3"/>
      <c r="E1" s="3"/>
      <c r="F1" s="3"/>
      <c r="G1" s="3"/>
      <c r="H1" s="2"/>
      <c r="I1" s="4"/>
      <c r="J1" s="5"/>
      <c r="K1" s="5"/>
    </row>
    <row r="2" spans="1:11" s="6" customFormat="1" ht="14.1" customHeight="1" x14ac:dyDescent="0.2">
      <c r="A2" s="1"/>
      <c r="B2" s="2"/>
      <c r="C2" s="3" t="s">
        <v>0</v>
      </c>
      <c r="D2" s="3"/>
      <c r="E2" s="3"/>
      <c r="F2" s="3"/>
      <c r="G2" s="3"/>
      <c r="H2" s="2"/>
      <c r="I2" s="4"/>
      <c r="J2" s="4"/>
      <c r="K2" s="5"/>
    </row>
    <row r="3" spans="1:11" s="6" customFormat="1" ht="14.1" customHeight="1" x14ac:dyDescent="0.2">
      <c r="A3" s="7" t="s">
        <v>1</v>
      </c>
      <c r="B3" s="7"/>
      <c r="C3" s="7"/>
      <c r="D3" s="7"/>
      <c r="E3" s="7"/>
      <c r="F3" s="7"/>
      <c r="G3" s="7"/>
      <c r="H3" s="7"/>
      <c r="I3" s="4"/>
      <c r="J3" s="4"/>
      <c r="K3" s="5"/>
    </row>
    <row r="4" spans="1:11" s="6" customFormat="1" ht="14.1" customHeight="1" x14ac:dyDescent="0.2">
      <c r="A4" s="1"/>
      <c r="B4" s="2"/>
      <c r="C4" s="3" t="s">
        <v>2</v>
      </c>
      <c r="D4" s="3"/>
      <c r="E4" s="3"/>
      <c r="F4" s="3"/>
      <c r="G4" s="3"/>
      <c r="H4" s="2"/>
      <c r="I4" s="4"/>
      <c r="J4" s="4"/>
      <c r="K4" s="5"/>
    </row>
    <row r="5" spans="1:11" s="6" customFormat="1" ht="20.100000000000001" customHeight="1" x14ac:dyDescent="0.2">
      <c r="A5" s="8"/>
      <c r="B5" s="9"/>
      <c r="C5" s="9" t="s">
        <v>3</v>
      </c>
      <c r="D5" s="10" t="s">
        <v>4</v>
      </c>
      <c r="E5" s="10"/>
      <c r="F5" s="10"/>
      <c r="H5" s="11"/>
      <c r="I5" s="11"/>
    </row>
    <row r="6" spans="1:11" s="6" customFormat="1" ht="6.75" customHeight="1" x14ac:dyDescent="0.2">
      <c r="A6" s="12"/>
      <c r="B6" s="12"/>
      <c r="C6" s="12"/>
      <c r="D6" s="12"/>
      <c r="E6" s="12"/>
      <c r="F6" s="12"/>
      <c r="G6" s="12"/>
      <c r="H6" s="12"/>
      <c r="I6" s="12"/>
    </row>
    <row r="7" spans="1:11" s="6" customFormat="1" ht="3" customHeight="1" x14ac:dyDescent="0.2">
      <c r="A7" s="12"/>
      <c r="B7" s="12"/>
      <c r="C7" s="12"/>
      <c r="D7" s="12"/>
      <c r="E7" s="12"/>
      <c r="F7" s="12"/>
      <c r="G7" s="12"/>
      <c r="H7" s="12"/>
      <c r="I7" s="12"/>
    </row>
    <row r="8" spans="1:11" s="18" customFormat="1" ht="25.5" x14ac:dyDescent="0.2">
      <c r="A8" s="13"/>
      <c r="B8" s="14" t="s">
        <v>5</v>
      </c>
      <c r="C8" s="14"/>
      <c r="D8" s="15" t="s">
        <v>6</v>
      </c>
      <c r="E8" s="15" t="s">
        <v>7</v>
      </c>
      <c r="F8" s="16" t="s">
        <v>8</v>
      </c>
      <c r="G8" s="16" t="s">
        <v>9</v>
      </c>
      <c r="H8" s="16" t="s">
        <v>10</v>
      </c>
      <c r="I8" s="17"/>
    </row>
    <row r="9" spans="1:11" s="18" customFormat="1" x14ac:dyDescent="0.2">
      <c r="A9" s="19"/>
      <c r="B9" s="20"/>
      <c r="C9" s="20"/>
      <c r="D9" s="21">
        <v>1</v>
      </c>
      <c r="E9" s="21">
        <v>2</v>
      </c>
      <c r="F9" s="22">
        <v>3</v>
      </c>
      <c r="G9" s="22" t="s">
        <v>11</v>
      </c>
      <c r="H9" s="22" t="s">
        <v>12</v>
      </c>
      <c r="I9" s="23"/>
    </row>
    <row r="10" spans="1:11" s="6" customFormat="1" ht="3" customHeight="1" x14ac:dyDescent="0.2">
      <c r="A10" s="24"/>
      <c r="B10" s="12"/>
      <c r="C10" s="12"/>
      <c r="D10" s="12"/>
      <c r="E10" s="12"/>
      <c r="F10" s="12"/>
      <c r="G10" s="12"/>
      <c r="H10" s="12"/>
      <c r="I10" s="25"/>
    </row>
    <row r="11" spans="1:11" s="6" customFormat="1" ht="3" customHeight="1" x14ac:dyDescent="0.2">
      <c r="A11" s="26"/>
      <c r="B11" s="27"/>
      <c r="C11" s="27"/>
      <c r="D11" s="27"/>
      <c r="E11" s="27"/>
      <c r="F11" s="27"/>
      <c r="G11" s="27"/>
      <c r="H11" s="27"/>
      <c r="I11" s="28"/>
      <c r="J11" s="5"/>
      <c r="K11" s="5"/>
    </row>
    <row r="12" spans="1:11" s="6" customFormat="1" x14ac:dyDescent="0.2">
      <c r="A12" s="29"/>
      <c r="B12" s="30" t="s">
        <v>13</v>
      </c>
      <c r="C12" s="30"/>
      <c r="D12" s="31">
        <f>+D14+D24</f>
        <v>73377201.739999995</v>
      </c>
      <c r="E12" s="31">
        <f>+E14+E24</f>
        <v>119940252.30999999</v>
      </c>
      <c r="F12" s="31">
        <f>+F14+F24</f>
        <v>86497918.010000005</v>
      </c>
      <c r="G12" s="32">
        <f>D12+E12-F12</f>
        <v>106819536.03999998</v>
      </c>
      <c r="H12" s="32">
        <f>(G12-D12)</f>
        <v>33442334.299999982</v>
      </c>
      <c r="I12" s="33"/>
      <c r="J12" s="5"/>
      <c r="K12" s="5"/>
    </row>
    <row r="13" spans="1:11" s="6" customFormat="1" ht="5.0999999999999996" customHeight="1" x14ac:dyDescent="0.2">
      <c r="A13" s="29"/>
      <c r="B13" s="34"/>
      <c r="C13" s="34"/>
      <c r="D13" s="31"/>
      <c r="E13" s="31"/>
      <c r="F13" s="31"/>
      <c r="G13" s="31"/>
      <c r="H13" s="31"/>
      <c r="I13" s="33"/>
      <c r="J13" s="5"/>
      <c r="K13" s="5"/>
    </row>
    <row r="14" spans="1:11" s="6" customFormat="1" x14ac:dyDescent="0.2">
      <c r="A14" s="35"/>
      <c r="B14" s="36" t="s">
        <v>14</v>
      </c>
      <c r="C14" s="36"/>
      <c r="D14" s="37">
        <f>SUM(D16:D22)</f>
        <v>23366870.550000001</v>
      </c>
      <c r="E14" s="37">
        <f>SUM(E16:E22)</f>
        <v>105378724.16999999</v>
      </c>
      <c r="F14" s="37">
        <f>SUM(F16:F22)</f>
        <v>86497918.010000005</v>
      </c>
      <c r="G14" s="32">
        <f>D14+E14-F14</f>
        <v>42247676.709999979</v>
      </c>
      <c r="H14" s="32">
        <f>+G14-D14</f>
        <v>18880806.159999978</v>
      </c>
      <c r="I14" s="38"/>
      <c r="J14" s="5"/>
      <c r="K14" s="39"/>
    </row>
    <row r="15" spans="1:11" s="6" customFormat="1" ht="5.0999999999999996" customHeight="1" x14ac:dyDescent="0.2">
      <c r="A15" s="40"/>
      <c r="B15" s="41"/>
      <c r="C15" s="41"/>
      <c r="D15" s="42"/>
      <c r="E15" s="42"/>
      <c r="F15" s="42"/>
      <c r="G15" s="42"/>
      <c r="H15" s="42"/>
      <c r="I15" s="43"/>
      <c r="J15" s="5"/>
      <c r="K15" s="39"/>
    </row>
    <row r="16" spans="1:11" s="6" customFormat="1" ht="19.5" customHeight="1" x14ac:dyDescent="0.2">
      <c r="A16" s="40"/>
      <c r="B16" s="44" t="s">
        <v>15</v>
      </c>
      <c r="C16" s="44"/>
      <c r="D16" s="45">
        <v>15426523.51</v>
      </c>
      <c r="E16" s="45">
        <v>74806924.599999994</v>
      </c>
      <c r="F16" s="45">
        <v>67774219.200000003</v>
      </c>
      <c r="G16" s="45">
        <f>D16+E16-F16</f>
        <v>22459228.909999996</v>
      </c>
      <c r="H16" s="45">
        <f>-(G16-D16)</f>
        <v>-7032705.3999999966</v>
      </c>
      <c r="I16" s="43"/>
      <c r="J16" s="5"/>
      <c r="K16" s="39" t="str">
        <f>IF(G16=[1]ESF!D16," ","Error")</f>
        <v xml:space="preserve"> </v>
      </c>
    </row>
    <row r="17" spans="1:14" s="6" customFormat="1" ht="19.5" customHeight="1" x14ac:dyDescent="0.2">
      <c r="A17" s="40"/>
      <c r="B17" s="44" t="s">
        <v>16</v>
      </c>
      <c r="C17" s="44"/>
      <c r="D17" s="45">
        <v>3530.66</v>
      </c>
      <c r="E17" s="45">
        <v>14342031.130000001</v>
      </c>
      <c r="F17" s="45">
        <v>14319273.34</v>
      </c>
      <c r="G17" s="45">
        <f>D17+E17-F17</f>
        <v>26288.450000001118</v>
      </c>
      <c r="H17" s="45">
        <f>G17-D17</f>
        <v>22757.790000001118</v>
      </c>
      <c r="I17" s="43"/>
      <c r="J17" s="5"/>
      <c r="K17" s="39" t="str">
        <f>IF(G17=[1]ESF!D17," ","Error")</f>
        <v>Error</v>
      </c>
    </row>
    <row r="18" spans="1:14" s="6" customFormat="1" ht="19.5" customHeight="1" x14ac:dyDescent="0.2">
      <c r="A18" s="40"/>
      <c r="B18" s="44" t="s">
        <v>17</v>
      </c>
      <c r="C18" s="44"/>
      <c r="D18" s="45">
        <v>7936816.3799999999</v>
      </c>
      <c r="E18" s="45">
        <v>16229768.439999999</v>
      </c>
      <c r="F18" s="45">
        <v>4404425.47</v>
      </c>
      <c r="G18" s="45">
        <f>D18+E18-F18</f>
        <v>19762159.350000001</v>
      </c>
      <c r="H18" s="45">
        <f>G18-D18</f>
        <v>11825342.970000003</v>
      </c>
      <c r="I18" s="43"/>
      <c r="J18" s="5"/>
      <c r="K18" s="39" t="str">
        <f>IF(G18=[1]ESF!D18," ","Error")</f>
        <v xml:space="preserve"> </v>
      </c>
    </row>
    <row r="19" spans="1:14" s="6" customFormat="1" ht="19.5" customHeight="1" x14ac:dyDescent="0.2">
      <c r="A19" s="40"/>
      <c r="B19" s="44" t="s">
        <v>18</v>
      </c>
      <c r="C19" s="44"/>
      <c r="D19" s="46">
        <f>+[1]ESF!E19</f>
        <v>0</v>
      </c>
      <c r="E19" s="46">
        <v>0</v>
      </c>
      <c r="F19" s="46">
        <v>0</v>
      </c>
      <c r="G19" s="47">
        <f>+D19+E19-F19</f>
        <v>0</v>
      </c>
      <c r="H19" s="47">
        <f>+G19-D19</f>
        <v>0</v>
      </c>
      <c r="I19" s="43"/>
      <c r="J19" s="5"/>
      <c r="K19" s="39" t="str">
        <f>IF(G19=[1]ESF!D19," ","Error")</f>
        <v xml:space="preserve"> </v>
      </c>
      <c r="N19" s="6" t="s">
        <v>19</v>
      </c>
    </row>
    <row r="20" spans="1:14" s="6" customFormat="1" ht="19.5" customHeight="1" x14ac:dyDescent="0.2">
      <c r="A20" s="40"/>
      <c r="B20" s="44" t="s">
        <v>20</v>
      </c>
      <c r="C20" s="44"/>
      <c r="D20" s="46">
        <f>+[1]ESF!E20</f>
        <v>0</v>
      </c>
      <c r="E20" s="46">
        <v>0</v>
      </c>
      <c r="F20" s="46">
        <v>0</v>
      </c>
      <c r="G20" s="47">
        <f>+D20+E20-F20</f>
        <v>0</v>
      </c>
      <c r="H20" s="47">
        <f>+G20-D20</f>
        <v>0</v>
      </c>
      <c r="I20" s="43"/>
      <c r="J20" s="5"/>
      <c r="K20" s="39" t="str">
        <f>IF(G20=[1]ESF!D20," ","Error")</f>
        <v xml:space="preserve"> </v>
      </c>
    </row>
    <row r="21" spans="1:14" s="6" customFormat="1" ht="19.5" customHeight="1" x14ac:dyDescent="0.2">
      <c r="A21" s="40"/>
      <c r="B21" s="44" t="s">
        <v>21</v>
      </c>
      <c r="C21" s="44"/>
      <c r="D21" s="46">
        <f>+[1]ESF!E21</f>
        <v>0</v>
      </c>
      <c r="E21" s="46">
        <v>0</v>
      </c>
      <c r="F21" s="46">
        <v>0</v>
      </c>
      <c r="G21" s="47">
        <f>+D21+E21-F21</f>
        <v>0</v>
      </c>
      <c r="H21" s="47">
        <f>+G21-D21</f>
        <v>0</v>
      </c>
      <c r="I21" s="43"/>
      <c r="J21" s="5"/>
      <c r="K21" s="39" t="str">
        <f>IF(G21=[1]ESF!D21," ","Error")</f>
        <v xml:space="preserve"> </v>
      </c>
      <c r="L21" s="6" t="s">
        <v>19</v>
      </c>
    </row>
    <row r="22" spans="1:14" ht="19.5" customHeight="1" x14ac:dyDescent="0.2">
      <c r="A22" s="40"/>
      <c r="B22" s="44" t="s">
        <v>22</v>
      </c>
      <c r="C22" s="44"/>
      <c r="D22" s="46">
        <f>+[1]ESF!E22</f>
        <v>0</v>
      </c>
      <c r="E22" s="46">
        <v>0</v>
      </c>
      <c r="F22" s="46">
        <v>0</v>
      </c>
      <c r="G22" s="47">
        <f>+D22+E22-F22</f>
        <v>0</v>
      </c>
      <c r="H22" s="47">
        <f>+G22-D22</f>
        <v>0</v>
      </c>
      <c r="I22" s="43"/>
      <c r="K22" s="39" t="str">
        <f>IF(G22=[1]ESF!D22," ","Error")</f>
        <v xml:space="preserve"> </v>
      </c>
    </row>
    <row r="23" spans="1:14" x14ac:dyDescent="0.2">
      <c r="A23" s="40"/>
      <c r="B23" s="48"/>
      <c r="C23" s="48"/>
      <c r="D23" s="49"/>
      <c r="E23" s="49"/>
      <c r="F23" s="49"/>
      <c r="G23" s="49"/>
      <c r="H23" s="49"/>
      <c r="I23" s="43"/>
      <c r="K23" s="39"/>
    </row>
    <row r="24" spans="1:14" x14ac:dyDescent="0.2">
      <c r="A24" s="35"/>
      <c r="B24" s="36" t="s">
        <v>23</v>
      </c>
      <c r="C24" s="36"/>
      <c r="D24" s="37">
        <f>+D26+D27+D28+D29+D30+D31+D32+D33+D34</f>
        <v>50010331.189999998</v>
      </c>
      <c r="E24" s="37">
        <f>SUM(E26:E34)</f>
        <v>14561528.140000001</v>
      </c>
      <c r="F24" s="37">
        <f>SUM(F26:F34)</f>
        <v>0</v>
      </c>
      <c r="G24" s="32">
        <f>D24+E24-F24</f>
        <v>64571859.329999998</v>
      </c>
      <c r="H24" s="32">
        <f>-(-G24+D24)</f>
        <v>14561528.140000001</v>
      </c>
      <c r="I24" s="38"/>
      <c r="K24" s="39"/>
    </row>
    <row r="25" spans="1:14" ht="5.0999999999999996" customHeight="1" x14ac:dyDescent="0.2">
      <c r="A25" s="40"/>
      <c r="B25" s="41"/>
      <c r="C25" s="48"/>
      <c r="D25" s="42"/>
      <c r="E25" s="42"/>
      <c r="F25" s="42"/>
      <c r="G25" s="42"/>
      <c r="H25" s="42"/>
      <c r="I25" s="43"/>
      <c r="K25" s="39"/>
    </row>
    <row r="26" spans="1:14" ht="19.5" customHeight="1" x14ac:dyDescent="0.2">
      <c r="A26" s="40"/>
      <c r="B26" s="44" t="s">
        <v>24</v>
      </c>
      <c r="C26" s="44"/>
      <c r="D26" s="46">
        <f>+[1]ESF!E29</f>
        <v>0</v>
      </c>
      <c r="E26" s="46">
        <v>0</v>
      </c>
      <c r="F26" s="46">
        <v>0</v>
      </c>
      <c r="G26" s="47">
        <f>+D26+E26-F26</f>
        <v>0</v>
      </c>
      <c r="H26" s="47">
        <f>+G26-D26</f>
        <v>0</v>
      </c>
      <c r="I26" s="43"/>
      <c r="K26" s="39"/>
    </row>
    <row r="27" spans="1:14" ht="19.5" customHeight="1" x14ac:dyDescent="0.2">
      <c r="A27" s="40"/>
      <c r="B27" s="44" t="s">
        <v>25</v>
      </c>
      <c r="C27" s="44"/>
      <c r="D27" s="46">
        <f>+[1]ESF!E30</f>
        <v>0</v>
      </c>
      <c r="E27" s="46">
        <v>0</v>
      </c>
      <c r="F27" s="46">
        <v>0</v>
      </c>
      <c r="G27" s="47">
        <f t="shared" ref="G27:G34" si="0">+D27+E27-F27</f>
        <v>0</v>
      </c>
      <c r="H27" s="47">
        <f t="shared" ref="H27:H34" si="1">+G27-D27</f>
        <v>0</v>
      </c>
      <c r="I27" s="43"/>
      <c r="K27" s="39"/>
    </row>
    <row r="28" spans="1:14" ht="19.5" customHeight="1" x14ac:dyDescent="0.2">
      <c r="A28" s="40"/>
      <c r="B28" s="44" t="s">
        <v>26</v>
      </c>
      <c r="C28" s="44"/>
      <c r="D28" s="45">
        <v>44611515.539999999</v>
      </c>
      <c r="E28" s="45">
        <v>13009858.140000001</v>
      </c>
      <c r="F28" s="45">
        <v>0</v>
      </c>
      <c r="G28" s="45">
        <f>D28+E28-F28</f>
        <v>57621373.68</v>
      </c>
      <c r="H28" s="47">
        <f>+G28-D28</f>
        <v>13009858.140000001</v>
      </c>
      <c r="I28" s="43"/>
      <c r="K28" s="39"/>
    </row>
    <row r="29" spans="1:14" ht="19.5" customHeight="1" x14ac:dyDescent="0.2">
      <c r="A29" s="40"/>
      <c r="B29" s="44" t="s">
        <v>27</v>
      </c>
      <c r="C29" s="44"/>
      <c r="D29" s="45">
        <v>6874693.79</v>
      </c>
      <c r="E29" s="45">
        <v>1551670</v>
      </c>
      <c r="F29" s="45">
        <v>0</v>
      </c>
      <c r="G29" s="45">
        <f>D29+E29-F29</f>
        <v>8426363.7899999991</v>
      </c>
      <c r="H29" s="47">
        <f>+G29-D29</f>
        <v>1551669.9999999991</v>
      </c>
      <c r="I29" s="43"/>
      <c r="K29" s="39"/>
    </row>
    <row r="30" spans="1:14" ht="19.5" customHeight="1" x14ac:dyDescent="0.2">
      <c r="A30" s="40"/>
      <c r="B30" s="44" t="s">
        <v>28</v>
      </c>
      <c r="C30" s="44"/>
      <c r="D30" s="45">
        <v>0</v>
      </c>
      <c r="E30" s="46">
        <v>0</v>
      </c>
      <c r="F30" s="46">
        <v>0</v>
      </c>
      <c r="G30" s="47">
        <f t="shared" si="0"/>
        <v>0</v>
      </c>
      <c r="H30" s="47">
        <f t="shared" si="1"/>
        <v>0</v>
      </c>
      <c r="I30" s="43"/>
      <c r="K30" s="39"/>
    </row>
    <row r="31" spans="1:14" ht="19.5" customHeight="1" x14ac:dyDescent="0.2">
      <c r="A31" s="40"/>
      <c r="B31" s="44" t="s">
        <v>29</v>
      </c>
      <c r="C31" s="44"/>
      <c r="D31" s="45">
        <v>-1475878.18</v>
      </c>
      <c r="E31" s="46">
        <v>0</v>
      </c>
      <c r="F31" s="46">
        <v>0</v>
      </c>
      <c r="G31" s="45">
        <f t="shared" si="0"/>
        <v>-1475878.18</v>
      </c>
      <c r="H31" s="47">
        <f t="shared" si="1"/>
        <v>0</v>
      </c>
      <c r="I31" s="43"/>
      <c r="K31" s="39"/>
    </row>
    <row r="32" spans="1:14" ht="19.5" customHeight="1" x14ac:dyDescent="0.2">
      <c r="A32" s="40"/>
      <c r="B32" s="44" t="s">
        <v>30</v>
      </c>
      <c r="C32" s="44"/>
      <c r="D32" s="45">
        <v>0.04</v>
      </c>
      <c r="E32" s="46">
        <v>0</v>
      </c>
      <c r="F32" s="46">
        <v>0</v>
      </c>
      <c r="G32" s="45">
        <v>0.04</v>
      </c>
      <c r="H32" s="47">
        <f>-(G32-D32)</f>
        <v>0</v>
      </c>
      <c r="I32" s="43"/>
      <c r="K32" s="39"/>
    </row>
    <row r="33" spans="1:17" ht="19.5" customHeight="1" x14ac:dyDescent="0.2">
      <c r="A33" s="40"/>
      <c r="B33" s="44" t="s">
        <v>31</v>
      </c>
      <c r="C33" s="44"/>
      <c r="D33" s="46">
        <f>+[1]ESF!E36</f>
        <v>0</v>
      </c>
      <c r="E33" s="46">
        <v>0</v>
      </c>
      <c r="F33" s="46">
        <v>0</v>
      </c>
      <c r="G33" s="47">
        <f t="shared" si="0"/>
        <v>0</v>
      </c>
      <c r="H33" s="47">
        <f t="shared" si="1"/>
        <v>0</v>
      </c>
      <c r="I33" s="43"/>
      <c r="K33" s="39"/>
    </row>
    <row r="34" spans="1:17" ht="19.5" customHeight="1" x14ac:dyDescent="0.2">
      <c r="A34" s="40"/>
      <c r="B34" s="44" t="s">
        <v>32</v>
      </c>
      <c r="C34" s="44"/>
      <c r="D34" s="46">
        <f>+[1]ESF!E37</f>
        <v>0</v>
      </c>
      <c r="E34" s="46">
        <v>0</v>
      </c>
      <c r="F34" s="46">
        <v>0</v>
      </c>
      <c r="G34" s="47">
        <f t="shared" si="0"/>
        <v>0</v>
      </c>
      <c r="H34" s="47">
        <f t="shared" si="1"/>
        <v>0</v>
      </c>
      <c r="I34" s="43"/>
      <c r="K34" s="39" t="str">
        <f>IF(G34=[1]ESF!D37," ","error")</f>
        <v xml:space="preserve"> </v>
      </c>
    </row>
    <row r="35" spans="1:17" x14ac:dyDescent="0.2">
      <c r="A35" s="40"/>
      <c r="B35" s="48"/>
      <c r="C35" s="48"/>
      <c r="D35" s="50"/>
      <c r="E35" s="51"/>
      <c r="F35" s="51"/>
      <c r="G35" s="51"/>
      <c r="H35" s="51"/>
      <c r="I35" s="43"/>
      <c r="K35" s="39"/>
    </row>
    <row r="36" spans="1:17" ht="6" customHeight="1" x14ac:dyDescent="0.2">
      <c r="A36" s="52"/>
      <c r="B36" s="53"/>
      <c r="C36" s="53"/>
      <c r="D36" s="53"/>
      <c r="E36" s="53"/>
      <c r="F36" s="53"/>
      <c r="G36" s="53"/>
      <c r="H36" s="53"/>
      <c r="I36" s="54"/>
    </row>
    <row r="37" spans="1:17" ht="6" customHeight="1" x14ac:dyDescent="0.2">
      <c r="A37" s="55"/>
      <c r="B37" s="56"/>
      <c r="C37" s="57"/>
      <c r="E37" s="55"/>
      <c r="F37" s="55"/>
      <c r="G37" s="55"/>
      <c r="H37" s="55"/>
      <c r="I37" s="55"/>
    </row>
    <row r="38" spans="1:17" ht="15" customHeight="1" x14ac:dyDescent="0.2">
      <c r="A38" s="6"/>
      <c r="B38" s="59" t="s">
        <v>33</v>
      </c>
      <c r="C38" s="59"/>
      <c r="D38" s="59"/>
      <c r="E38" s="59"/>
      <c r="F38" s="59"/>
      <c r="G38" s="59"/>
      <c r="H38" s="59"/>
      <c r="I38" s="60"/>
      <c r="J38" s="60"/>
      <c r="K38" s="6"/>
      <c r="L38" s="6"/>
      <c r="M38" s="6"/>
      <c r="N38" s="6"/>
      <c r="O38" s="6"/>
      <c r="P38" s="6"/>
      <c r="Q38" s="6"/>
    </row>
    <row r="39" spans="1:17" ht="9.75" customHeight="1" x14ac:dyDescent="0.2">
      <c r="A39" s="6"/>
      <c r="B39" s="60"/>
      <c r="C39" s="61"/>
      <c r="D39" s="62"/>
      <c r="E39" s="62"/>
      <c r="F39" s="6"/>
      <c r="G39" s="63"/>
      <c r="H39" s="61"/>
      <c r="I39" s="62"/>
      <c r="J39" s="62"/>
      <c r="K39" s="6"/>
      <c r="L39" s="6"/>
      <c r="M39" s="6"/>
      <c r="N39" s="6"/>
      <c r="O39" s="6"/>
      <c r="P39" s="6"/>
      <c r="Q39" s="6"/>
    </row>
    <row r="40" spans="1:17" ht="50.1" customHeight="1" x14ac:dyDescent="0.2">
      <c r="A40" s="6"/>
      <c r="B40" s="64"/>
      <c r="C40" s="64"/>
      <c r="D40" s="62"/>
      <c r="E40" s="65"/>
      <c r="F40" s="65"/>
      <c r="G40" s="65"/>
      <c r="H40" s="65"/>
      <c r="I40" s="62"/>
      <c r="J40" s="62"/>
      <c r="K40" s="6"/>
      <c r="L40" s="6"/>
      <c r="M40" s="6"/>
      <c r="N40" s="6"/>
      <c r="O40" s="6"/>
      <c r="P40" s="6"/>
      <c r="Q40" s="6"/>
    </row>
    <row r="41" spans="1:17" ht="14.1" customHeight="1" x14ac:dyDescent="0.2">
      <c r="A41" s="6"/>
      <c r="B41" s="66"/>
      <c r="C41" s="66"/>
      <c r="D41" s="67"/>
      <c r="E41" s="66"/>
      <c r="F41" s="66"/>
      <c r="G41" s="68"/>
      <c r="H41" s="68"/>
      <c r="I41" s="69"/>
      <c r="J41" s="6"/>
      <c r="P41" s="6"/>
      <c r="Q41" s="6"/>
    </row>
    <row r="42" spans="1:17" ht="14.1" customHeight="1" x14ac:dyDescent="0.2">
      <c r="A42" s="6"/>
      <c r="B42" s="70"/>
      <c r="C42" s="70"/>
      <c r="D42" s="71"/>
      <c r="E42" s="70"/>
      <c r="F42" s="70"/>
      <c r="G42" s="68"/>
      <c r="H42" s="68"/>
      <c r="I42" s="69"/>
      <c r="J42" s="6"/>
      <c r="P42" s="6"/>
      <c r="Q42" s="6"/>
    </row>
    <row r="43" spans="1:17" x14ac:dyDescent="0.2">
      <c r="B43" s="6"/>
      <c r="C43" s="6"/>
      <c r="D43" s="72"/>
      <c r="E43" s="6"/>
      <c r="F43" s="6"/>
      <c r="G43" s="6"/>
      <c r="H43" s="6"/>
    </row>
    <row r="44" spans="1:17" x14ac:dyDescent="0.2">
      <c r="B44" s="6"/>
      <c r="C44" s="6"/>
      <c r="D44" s="72"/>
      <c r="E44" s="6"/>
      <c r="F44" s="6"/>
      <c r="G44" s="6"/>
    </row>
  </sheetData>
  <sheetProtection formatCells="0" selectLockedCells="1"/>
  <mergeCells count="38">
    <mergeCell ref="B38:H38"/>
    <mergeCell ref="B40:C40"/>
    <mergeCell ref="B41:C41"/>
    <mergeCell ref="E41:F41"/>
    <mergeCell ref="G41:H41"/>
    <mergeCell ref="B42:C42"/>
    <mergeCell ref="E42:F42"/>
    <mergeCell ref="G42:H42"/>
    <mergeCell ref="B30:C30"/>
    <mergeCell ref="B31:C31"/>
    <mergeCell ref="B32:C32"/>
    <mergeCell ref="B33:C33"/>
    <mergeCell ref="B34:C34"/>
    <mergeCell ref="A36:I36"/>
    <mergeCell ref="B22:C22"/>
    <mergeCell ref="B24:C24"/>
    <mergeCell ref="B26:C26"/>
    <mergeCell ref="B27:C27"/>
    <mergeCell ref="B28:C28"/>
    <mergeCell ref="B29:C29"/>
    <mergeCell ref="B16:C16"/>
    <mergeCell ref="B17:C17"/>
    <mergeCell ref="B18:C18"/>
    <mergeCell ref="B19:C19"/>
    <mergeCell ref="B20:C20"/>
    <mergeCell ref="B21:C21"/>
    <mergeCell ref="A7:I7"/>
    <mergeCell ref="B8:C9"/>
    <mergeCell ref="A10:I10"/>
    <mergeCell ref="A11:I11"/>
    <mergeCell ref="B12:C12"/>
    <mergeCell ref="B14:C14"/>
    <mergeCell ref="C1:G1"/>
    <mergeCell ref="C2:G2"/>
    <mergeCell ref="A3:H3"/>
    <mergeCell ref="C4:G4"/>
    <mergeCell ref="D5:F5"/>
    <mergeCell ref="A6:I6"/>
  </mergeCells>
  <printOptions verticalCentered="1"/>
  <pageMargins left="0.35" right="0" top="0.39" bottom="0.59055118110236227" header="0" footer="0"/>
  <pageSetup scale="51" orientation="landscape" r:id="rId1"/>
  <headerFooter>
    <oddFooter>&amp;CPágina 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2018-07-06T13:19:40Z</dcterms:created>
  <dcterms:modified xsi:type="dcterms:W3CDTF">2018-07-06T13:19:46Z</dcterms:modified>
</cp:coreProperties>
</file>